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ПРОИЗВОДСТВО НИКом!!!\ЦЕНЫ\"/>
    </mc:Choice>
  </mc:AlternateContent>
  <xr:revisionPtr revIDLastSave="0" documentId="13_ncr:1_{4B23C027-A1FF-4477-A178-A9E4D67B8D4F}" xr6:coauthVersionLast="47" xr6:coauthVersionMax="47" xr10:uidLastSave="{00000000-0000-0000-0000-000000000000}"/>
  <bookViews>
    <workbookView xWindow="30435" yWindow="825" windowWidth="25875" windowHeight="14670" activeTab="3" xr2:uid="{00000000-000D-0000-FFFF-FFFF00000000}"/>
  </bookViews>
  <sheets>
    <sheet name="1ЗАДВИЖКА_Управление_DC" sheetId="31" r:id="rId1"/>
    <sheet name="1ЗАДВИЖКА_Управление_NO" sheetId="32" r:id="rId2"/>
    <sheet name="2ЗАДВИЖКИ_Управление_DC" sheetId="16" r:id="rId3"/>
    <sheet name="2ЗАДВИЖКИ_Управление_NO" sheetId="3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0" l="1"/>
  <c r="C9" i="30"/>
  <c r="C8" i="30"/>
  <c r="C7" i="30"/>
  <c r="C6" i="30"/>
  <c r="C5" i="30"/>
  <c r="C4" i="30"/>
  <c r="C3" i="30"/>
  <c r="C10" i="16"/>
  <c r="C9" i="16"/>
  <c r="C8" i="16"/>
  <c r="C7" i="16"/>
  <c r="C6" i="16"/>
  <c r="C5" i="16"/>
  <c r="C4" i="16"/>
  <c r="C3" i="16"/>
  <c r="C6" i="32"/>
  <c r="C5" i="32"/>
  <c r="C4" i="32"/>
  <c r="C3" i="32"/>
  <c r="C6" i="31"/>
  <c r="C5" i="31"/>
  <c r="C4" i="31"/>
  <c r="C3" i="31"/>
</calcChain>
</file>

<file path=xl/sharedStrings.xml><?xml version="1.0" encoding="utf-8"?>
<sst xmlns="http://schemas.openxmlformats.org/spreadsheetml/2006/main" count="84" uniqueCount="60">
  <si>
    <t>№</t>
  </si>
  <si>
    <t>Описание модификации</t>
  </si>
  <si>
    <t>Розничная цена в руб., с НДС</t>
  </si>
  <si>
    <t>Маркировка</t>
  </si>
  <si>
    <r>
      <t xml:space="preserve">Цвет корпусов - </t>
    </r>
    <r>
      <rPr>
        <b/>
        <sz val="12"/>
        <color rgb="FFFF0000"/>
        <rFont val="Arial"/>
        <family val="2"/>
        <charset val="204"/>
      </rPr>
      <t>красный</t>
    </r>
    <r>
      <rPr>
        <b/>
        <sz val="12"/>
        <color theme="1"/>
        <rFont val="Arial"/>
        <family val="2"/>
        <charset val="204"/>
      </rPr>
      <t xml:space="preserve">. </t>
    </r>
  </si>
  <si>
    <t>Внешний вид щитов может отличаться от иллюстраций, представленных - по ссылкам.</t>
  </si>
  <si>
    <t xml:space="preserve">Щиты управления пожарные "ЩУ-П", любой модификации, - по запросу: тел.: +7 (965)-050-78-75; E-mail: nicom08@list.ru </t>
  </si>
  <si>
    <t>Сертификаты соответствия ТР ТС: №ЕАЭС RU C-RU.ПБ74.В.00290/21; №ЕАЭС RU C-RU.АБ53.В.00714/21</t>
  </si>
  <si>
    <t xml:space="preserve">Цены на типовые щиты управления электроприводами задвижек. Управляющие сигналы:  12-24 В. </t>
  </si>
  <si>
    <t>ЩУ-П НИКОМ З-400-IP54-2[1/400/6-24D]</t>
  </si>
  <si>
    <t>ЩУ-П НИКОМ З-230-IP54-2[1/230/6-24D]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</si>
  <si>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>Щит открывает/закрывет задвижку,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</si>
  <si>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З-400-IP54-2[1/400/6-24D]+АВР</t>
  </si>
  <si>
    <t>ЩУ-П НИКОМ З-230-IP54-2[1/230/6-24D]+АВР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</si>
  <si>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 xml:space="preserve">Щит открывает/закрывет задвижку,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</si>
  <si>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 xml:space="preserve">; </t>
    </r>
    <r>
      <rPr>
        <b/>
        <sz val="12"/>
        <color theme="1"/>
        <rFont val="Arial"/>
        <family val="2"/>
        <charset val="204"/>
      </rPr>
      <t xml:space="preserve">2 </t>
    </r>
    <r>
      <rPr>
        <b/>
        <sz val="10"/>
        <color theme="1"/>
        <rFont val="Arial"/>
        <family val="2"/>
        <charset val="204"/>
      </rPr>
      <t>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>Щит открывает/закрывет задвижку,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</si>
  <si>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 xml:space="preserve">;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 xml:space="preserve">Щит открывает/закрывет задвижку,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</si>
  <si>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З-400-IP54-2[1/400/6-NO]</t>
  </si>
  <si>
    <t>ЩУ-П НИКОМ З-230-IP54-2[1/230/6-NO]</t>
  </si>
  <si>
    <t>ЩУ-П НИКОМ З-400-IP54-2[1/400/6-NO]+АВР</t>
  </si>
  <si>
    <t>ЩУ-П НИКОМ З-230-IP54-2[1/230/6-NO]+АВР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</si>
  <si>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u/>
        <sz val="10"/>
        <color theme="1"/>
        <rFont val="Arial"/>
        <family val="2"/>
        <charset val="204"/>
      </rPr>
      <t>по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АЛЬТЕРНАТИВНЫХ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Щит открывает/закрывет задвижку,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</si>
  <si>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 xml:space="preserve">;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u/>
        <sz val="10"/>
        <color theme="1"/>
        <rFont val="Arial"/>
        <family val="2"/>
        <charset val="204"/>
      </rPr>
      <t>по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АЛЬТЕРНАТИВНЫХ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 xml:space="preserve">NO </t>
    </r>
    <r>
      <rPr>
        <sz val="10"/>
        <color theme="1"/>
        <rFont val="Arial"/>
        <family val="2"/>
        <charset val="204"/>
      </rPr>
      <t>(</t>
    </r>
    <r>
      <rPr>
        <i/>
        <sz val="10"/>
        <color theme="1"/>
        <rFont val="Arial"/>
        <family val="2"/>
        <charset val="204"/>
      </rPr>
      <t xml:space="preserve">Щит открывает/закрывет задвижку,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</si>
  <si>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 xml:space="preserve">; </t>
    </r>
    <r>
      <rPr>
        <b/>
        <sz val="12"/>
        <color theme="1"/>
        <rFont val="Arial"/>
        <family val="2"/>
        <charset val="204"/>
      </rPr>
      <t xml:space="preserve">2 </t>
    </r>
    <r>
      <rPr>
        <b/>
        <sz val="10"/>
        <color theme="1"/>
        <rFont val="Arial"/>
        <family val="2"/>
        <charset val="204"/>
      </rPr>
      <t>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u/>
        <sz val="10"/>
        <color theme="1"/>
        <rFont val="Arial"/>
        <family val="2"/>
        <charset val="204"/>
      </rPr>
      <t>по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АЛЬТЕРНАТИВНЫХ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Щит открывает/закрывет задвижку,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</si>
  <si>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ОДНОЙ задвижкой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реверсивный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0,5 кВт</t>
    </r>
    <r>
      <rPr>
        <sz val="10"/>
        <color theme="1"/>
        <rFont val="Arial"/>
        <family val="2"/>
        <charset val="204"/>
      </rPr>
      <t xml:space="preserve">); </t>
    </r>
    <r>
      <rPr>
        <b/>
        <u/>
        <sz val="10"/>
        <color theme="1"/>
        <rFont val="Arial"/>
        <family val="2"/>
        <charset val="204"/>
      </rPr>
      <t>по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АЛЬТЕРНАТИВНЫХ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 xml:space="preserve">Щит открывает/закрывет задвижку,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</si>
  <si>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 xml:space="preserve">Цены на типовые щиты управления электроприводами задвижек. Управляющие сигналы:  12-24 В и/или "сухой контакт" NO. </t>
  </si>
  <si>
    <t xml:space="preserve">Цены на типовые щиты управления ДВУМЯ электроприводами задвижек. Управляющие сигналы:  12-24 В. </t>
  </si>
  <si>
    <t>ЩУ-П НИКОМ З-400-IP54-2[2/400/6-24D]</t>
  </si>
  <si>
    <t>ЩУ-П НИКОМ З-230-IP54-2[2/230/6-24D]</t>
  </si>
  <si>
    <t>ЩУ-П НИКОМ З-400-IP54-2[2/400/6-24D]+АВР</t>
  </si>
  <si>
    <t>ЩУ-П НИКОМ З-230-IP54-2[2/230/6-24D]+АВР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</si>
  <si>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b/>
        <sz val="12"/>
        <color theme="1"/>
        <rFont val="Arial"/>
        <family val="2"/>
        <charset val="204"/>
      </rPr>
      <t xml:space="preserve">2 </t>
    </r>
    <r>
      <rPr>
        <b/>
        <sz val="10"/>
        <color theme="1"/>
        <rFont val="Arial"/>
        <family val="2"/>
        <charset val="204"/>
      </rPr>
      <t>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</si>
  <si>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</si>
  <si>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</si>
  <si>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</si>
  <si>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З-400-IP54-2[2/400/6-24D-24D]</t>
  </si>
  <si>
    <t>ЩУ-П НИКОМ З-230-IP54-2[2/230/6-24D-24D]</t>
  </si>
  <si>
    <t>ЩУ-П НИКОМ З-400-IP54-2[2/400/6-24D-24D]+АВР</t>
  </si>
  <si>
    <t>ЩУ-П НИКОМ З-230-IP54-2[2/230/6-24D-24D]+АВР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</si>
  <si>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 xml:space="preserve">), </t>
    </r>
    <r>
      <rPr>
        <b/>
        <sz val="10"/>
        <color theme="1"/>
        <rFont val="Arial"/>
        <family val="2"/>
        <charset val="204"/>
      </rPr>
      <t xml:space="preserve">ДВА </t>
    </r>
    <r>
      <rPr>
        <sz val="10"/>
        <color theme="1"/>
        <rFont val="Arial"/>
        <family val="2"/>
        <charset val="204"/>
      </rPr>
      <t>сигнала управления (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</si>
  <si>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</t>
    </r>
    <r>
      <rPr>
        <sz val="10"/>
        <color theme="1"/>
        <rFont val="Arial"/>
        <family val="2"/>
        <charset val="204"/>
      </rPr>
      <t xml:space="preserve">Ь),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(ЗАКРЫТЬ):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</si>
  <si>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З-400-IP54-2[2/400/6-NO]</t>
  </si>
  <si>
    <t>ЩУ-П НИКОМ З-230-IP54-2[2/230/6-NO]</t>
  </si>
  <si>
    <t>ЩУ-П НИКОМ З-400-IP54-2[2/400/6-NO-NO]+АВР</t>
  </si>
  <si>
    <t>ЩУ-П НИКОМ З-400-IP54-2[2/400/6-NO]+АВР</t>
  </si>
  <si>
    <t>ЩУ-П НИКОМ З-230-IP54-2[2/230/6-NO]+АВР</t>
  </si>
  <si>
    <t>ЩУ-П НИКОМ З-400-IP54-2[2/400/6-NO-NO]</t>
  </si>
  <si>
    <t>ЩУ-П НИКОМ З-230-IP54-2[2/230/6-NO-NO]</t>
  </si>
  <si>
    <t>ЩУ-П НИКОМ З-230-IP54-2[2/230/6-NO-NO]+АВР</t>
  </si>
  <si>
    <t xml:space="preserve">Цены на типовые щиты управления ДВУМЯ электроприводами задвижек. Управляющие сигналы:  12-24 В и/или "сухой контакт" NO. 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</si>
  <si>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</t>
    </r>
    <r>
      <rPr>
        <sz val="10"/>
        <color theme="1"/>
        <rFont val="Arial"/>
        <family val="2"/>
        <charset val="204"/>
      </rPr>
      <t xml:space="preserve">Ь),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</t>
    </r>
    <r>
      <rPr>
        <sz val="10"/>
        <color theme="1"/>
        <rFont val="Arial"/>
        <family val="2"/>
        <charset val="204"/>
      </rPr>
      <t xml:space="preserve"> сигнала управления (ЗАКРЫТЬ):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</si>
  <si>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 xml:space="preserve">NO </t>
    </r>
    <r>
      <rPr>
        <sz val="10"/>
        <color theme="1"/>
        <rFont val="Arial"/>
        <family val="2"/>
        <charset val="204"/>
      </rPr>
      <t>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</si>
  <si>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0,5 кВт</t>
    </r>
    <r>
      <rPr>
        <sz val="10"/>
        <color theme="1"/>
        <rFont val="Arial"/>
        <family val="2"/>
        <charset val="204"/>
      </rPr>
      <t xml:space="preserve">); </t>
    </r>
    <r>
      <rPr>
        <u/>
        <sz val="10"/>
        <color theme="1"/>
        <rFont val="Arial"/>
        <family val="2"/>
        <charset val="204"/>
      </rPr>
      <t>по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АЛЬТЕРНАТИВНЫХ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</si>
  <si>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0,5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 xml:space="preserve">),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</t>
    </r>
    <r>
      <rPr>
        <sz val="10"/>
        <color theme="1"/>
        <rFont val="Arial"/>
        <family val="2"/>
        <charset val="204"/>
      </rPr>
      <t>сигнала управления (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</si>
  <si>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 </t>
    </r>
    <r>
      <rPr>
        <sz val="10"/>
        <color theme="1"/>
        <rFont val="Arial"/>
        <family val="2"/>
        <charset val="204"/>
      </rPr>
      <t>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 xml:space="preserve">),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</si>
  <si>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b/>
        <sz val="12"/>
        <color theme="1"/>
        <rFont val="Arial"/>
        <family val="2"/>
        <charset val="204"/>
      </rPr>
      <t xml:space="preserve">2 </t>
    </r>
    <r>
      <rPr>
        <b/>
        <sz val="10"/>
        <color theme="1"/>
        <rFont val="Arial"/>
        <family val="2"/>
        <charset val="204"/>
      </rPr>
      <t>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 </t>
    </r>
    <r>
      <rPr>
        <sz val="10"/>
        <color theme="1"/>
        <rFont val="Arial"/>
        <family val="2"/>
        <charset val="204"/>
      </rPr>
      <t>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),</t>
    </r>
    <r>
      <rPr>
        <b/>
        <sz val="10"/>
        <color theme="1"/>
        <rFont val="Arial"/>
        <family val="2"/>
        <charset val="204"/>
      </rPr>
      <t xml:space="preserve"> 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 </t>
    </r>
    <r>
      <rPr>
        <sz val="10"/>
        <color theme="1"/>
        <rFont val="Arial"/>
        <family val="2"/>
        <charset val="204"/>
      </rPr>
      <t>сигнала управления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 xml:space="preserve">NO </t>
    </r>
    <r>
      <rPr>
        <sz val="10"/>
        <color theme="1"/>
        <rFont val="Arial"/>
        <family val="2"/>
        <charset val="204"/>
      </rPr>
      <t>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</si>
  <si>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ДВА </t>
    </r>
    <r>
      <rPr>
        <sz val="10"/>
        <color theme="1"/>
        <rFont val="Arial"/>
        <family val="2"/>
        <charset val="204"/>
      </rPr>
      <t>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 xml:space="preserve">), 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</si>
  <si>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b/>
        <sz val="12"/>
        <color theme="1"/>
        <rFont val="Arial"/>
        <family val="2"/>
        <charset val="204"/>
      </rPr>
      <t xml:space="preserve">2 </t>
    </r>
    <r>
      <rPr>
        <b/>
        <sz val="10"/>
        <color theme="1"/>
        <rFont val="Arial"/>
        <family val="2"/>
        <charset val="204"/>
      </rPr>
      <t>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ДВА </t>
    </r>
    <r>
      <rPr>
        <sz val="10"/>
        <color theme="1"/>
        <rFont val="Arial"/>
        <family val="2"/>
        <charset val="204"/>
      </rPr>
      <t>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),</t>
    </r>
    <r>
      <rPr>
        <b/>
        <sz val="10"/>
        <color theme="1"/>
        <rFont val="Arial"/>
        <family val="2"/>
        <charset val="204"/>
      </rPr>
      <t xml:space="preserve"> ДВА </t>
    </r>
    <r>
      <rPr>
        <sz val="10"/>
        <color theme="1"/>
        <rFont val="Arial"/>
        <family val="2"/>
        <charset val="204"/>
      </rPr>
      <t>сигнала управления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</si>
  <si>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b/>
        <sz val="12"/>
        <color theme="1"/>
        <rFont val="Arial"/>
        <family val="2"/>
        <charset val="204"/>
      </rPr>
      <t xml:space="preserve">2 </t>
    </r>
    <r>
      <rPr>
        <b/>
        <sz val="10"/>
        <color theme="1"/>
        <rFont val="Arial"/>
        <family val="2"/>
        <charset val="204"/>
      </rPr>
      <t>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400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u/>
        <sz val="10"/>
        <color theme="1"/>
        <rFont val="Arial"/>
        <family val="2"/>
        <charset val="204"/>
      </rPr>
      <t xml:space="preserve"> по</t>
    </r>
    <r>
      <rPr>
        <b/>
        <sz val="10"/>
        <color theme="1"/>
        <rFont val="Arial"/>
        <family val="2"/>
        <charset val="204"/>
      </rPr>
      <t xml:space="preserve"> ДВА АЛЬТЕРНАТИВНЫХ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Щит открывает/закрывет ОБЕ задвижки, при подачи управляющего сигнала, в "Автоматическом Режиме", или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</si>
  <si>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ДВУМЯ задвижками</t>
    </r>
    <r>
      <rPr>
        <sz val="10"/>
        <color theme="1"/>
        <rFont val="Arial"/>
        <family val="2"/>
        <charset val="204"/>
      </rPr>
      <t xml:space="preserve">;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ВВОДА: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2"/>
        <color theme="1"/>
        <rFont val="Arial"/>
        <family val="2"/>
        <charset val="204"/>
      </rPr>
      <t>230</t>
    </r>
    <r>
      <rPr>
        <b/>
        <sz val="10"/>
        <color theme="1"/>
        <rFont val="Arial"/>
        <family val="2"/>
        <charset val="204"/>
      </rPr>
      <t>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реверсивных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230В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по</t>
    </r>
    <r>
      <rPr>
        <b/>
        <sz val="10"/>
        <color theme="1"/>
        <rFont val="Arial"/>
        <family val="2"/>
        <charset val="204"/>
      </rPr>
      <t xml:space="preserve"> ДВА АЛЬТЕРНАТИВНЫХ</t>
    </r>
    <r>
      <rPr>
        <sz val="10"/>
        <color theme="1"/>
        <rFont val="Arial"/>
        <family val="2"/>
        <charset val="204"/>
      </rPr>
      <t xml:space="preserve"> сигнала управления (</t>
    </r>
    <r>
      <rPr>
        <b/>
        <sz val="10"/>
        <color theme="1"/>
        <rFont val="Arial"/>
        <family val="2"/>
        <charset val="204"/>
      </rPr>
      <t>ОТКРЫТЬ</t>
    </r>
    <r>
      <rPr>
        <sz val="10"/>
        <color theme="1"/>
        <rFont val="Arial"/>
        <family val="2"/>
        <charset val="204"/>
      </rPr>
      <t>/</t>
    </r>
    <r>
      <rPr>
        <b/>
        <sz val="10"/>
        <color theme="1"/>
        <rFont val="Arial"/>
        <family val="2"/>
        <charset val="204"/>
      </rPr>
      <t>ЗАКРЫТЬ</t>
    </r>
    <r>
      <rPr>
        <sz val="10"/>
        <color theme="1"/>
        <rFont val="Arial"/>
        <family val="2"/>
        <charset val="204"/>
      </rPr>
      <t xml:space="preserve">):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 и/или "Сухой контакт" 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 xml:space="preserve">Щит открывает/закрывет ОБЕ задвижки, при подачи управляющего сигнала, в "Автоматическом Режиме", </t>
    </r>
    <r>
      <rPr>
        <b/>
        <i/>
        <u/>
        <sz val="10"/>
        <color theme="1"/>
        <rFont val="Arial"/>
        <family val="2"/>
        <charset val="204"/>
      </rPr>
      <t>или</t>
    </r>
    <r>
      <rPr>
        <i/>
        <sz val="10"/>
        <color theme="1"/>
        <rFont val="Arial"/>
        <family val="2"/>
        <charset val="204"/>
      </rPr>
      <t xml:space="preserve"> - с кнопок, на лицевой панели щита, при переводе в "Ручной Режим"</t>
    </r>
    <r>
      <rPr>
        <sz val="10"/>
        <color theme="1"/>
        <rFont val="Arial"/>
        <family val="2"/>
        <charset val="204"/>
      </rPr>
      <t>); корпус металлический,</t>
    </r>
    <r>
      <rPr>
        <b/>
        <sz val="10"/>
        <color theme="1"/>
        <rFont val="Arial"/>
        <family val="2"/>
        <charset val="204"/>
      </rPr>
      <t xml:space="preserve"> IP54</t>
    </r>
    <r>
      <rPr>
        <sz val="10"/>
        <color theme="1"/>
        <rFont val="Arial"/>
        <family val="2"/>
        <charset val="204"/>
      </rPr>
      <t xml:space="preserve">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</si>
</sst>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23" x14ac:knownFonts="1">
    <font>
      <sz val="10"/>
      <color theme="1"/>
      <name val="Arial Cyr"/>
      <family val="2"/>
      <charset val="204"/>
    </font>
    <font>
      <u/>
      <sz val="8.5"/>
      <color theme="10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u/>
      <sz val="12"/>
      <color theme="10"/>
      <name val="Arial Cyr"/>
      <charset val="204"/>
    </font>
    <font>
      <sz val="10"/>
      <color theme="1"/>
      <name val="Arial Cyr"/>
      <family val="2"/>
      <charset val="204"/>
    </font>
    <font>
      <b/>
      <u/>
      <sz val="11"/>
      <color theme="10"/>
      <name val="Arial Cyr"/>
      <charset val="204"/>
    </font>
    <font>
      <b/>
      <sz val="8"/>
      <color theme="1"/>
      <name val="Arial"/>
      <family val="2"/>
      <charset val="204"/>
    </font>
    <font>
      <b/>
      <sz val="14"/>
      <color theme="1"/>
      <name val="Arial Cyr"/>
      <charset val="204"/>
    </font>
    <font>
      <b/>
      <sz val="18"/>
      <color rgb="FF00206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u/>
      <sz val="10"/>
      <color theme="1"/>
      <name val="Arial"/>
      <family val="2"/>
      <charset val="204"/>
    </font>
    <font>
      <b/>
      <u/>
      <sz val="20"/>
      <color theme="10"/>
      <name val="Arial Cyr"/>
      <charset val="204"/>
    </font>
    <font>
      <b/>
      <u/>
      <sz val="22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 applyProtection="1"/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1" applyFont="1" applyAlignment="1" applyProtection="1"/>
    <xf numFmtId="0" fontId="13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 applyProtection="1">
      <alignment horizontal="center" vertical="center"/>
    </xf>
    <xf numFmtId="0" fontId="22" fillId="0" borderId="1" xfId="1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4" fontId="2" fillId="0" borderId="7" xfId="2" applyNumberFormat="1" applyFont="1" applyBorder="1" applyAlignment="1" applyProtection="1">
      <alignment horizontal="center" vertical="center" wrapText="1"/>
      <protection hidden="1"/>
    </xf>
    <xf numFmtId="164" fontId="2" fillId="0" borderId="4" xfId="2" applyNumberFormat="1" applyFont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663300"/>
      <color rgb="FF008000"/>
      <color rgb="FF0000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csT1/TSiRCYvxg" TargetMode="External"/><Relationship Id="rId2" Type="http://schemas.openxmlformats.org/officeDocument/2006/relationships/hyperlink" Target="https://cloud.mail.ru/public/UDd2/KxS9hKxDj" TargetMode="External"/><Relationship Id="rId1" Type="http://schemas.openxmlformats.org/officeDocument/2006/relationships/hyperlink" Target="https://nicom.su/development/fire/chup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loud.mail.ru/public/qGKT/rLgreyHHY" TargetMode="External"/><Relationship Id="rId4" Type="http://schemas.openxmlformats.org/officeDocument/2006/relationships/hyperlink" Target="https://cloud.mail.ru/public/SLoX/JXbfRoR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6h8J/rjxGyxQcn" TargetMode="External"/><Relationship Id="rId2" Type="http://schemas.openxmlformats.org/officeDocument/2006/relationships/hyperlink" Target="https://cloud.mail.ru/public/rRGm/SPaEUG7pH" TargetMode="External"/><Relationship Id="rId1" Type="http://schemas.openxmlformats.org/officeDocument/2006/relationships/hyperlink" Target="https://nicom.su/development/fire/chupn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cloud.mail.ru/public/HYCC/LQ1RnKEce" TargetMode="External"/><Relationship Id="rId4" Type="http://schemas.openxmlformats.org/officeDocument/2006/relationships/hyperlink" Target="https://cloud.mail.ru/public/yDsd/Fbj2FoHH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hdRi/DWtf2UDi1" TargetMode="External"/><Relationship Id="rId3" Type="http://schemas.openxmlformats.org/officeDocument/2006/relationships/hyperlink" Target="https://cloud.mail.ru/public/bamu/K3779wCHm" TargetMode="External"/><Relationship Id="rId7" Type="http://schemas.openxmlformats.org/officeDocument/2006/relationships/hyperlink" Target="https://cloud.mail.ru/public/JXHB/miDaWtjRn" TargetMode="External"/><Relationship Id="rId2" Type="http://schemas.openxmlformats.org/officeDocument/2006/relationships/hyperlink" Target="https://cloud.mail.ru/public/7w7a/qtCL2SdXv" TargetMode="External"/><Relationship Id="rId1" Type="http://schemas.openxmlformats.org/officeDocument/2006/relationships/hyperlink" Target="https://nicom.su/development/fire/chupn" TargetMode="External"/><Relationship Id="rId6" Type="http://schemas.openxmlformats.org/officeDocument/2006/relationships/hyperlink" Target="https://cloud.mail.ru/public/81mx/eZ73aVWWj" TargetMode="External"/><Relationship Id="rId5" Type="http://schemas.openxmlformats.org/officeDocument/2006/relationships/hyperlink" Target="https://cloud.mail.ru/public/YFH1/qCzETTCWy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cloud.mail.ru/public/gD2b/okTjFDJ8q" TargetMode="External"/><Relationship Id="rId9" Type="http://schemas.openxmlformats.org/officeDocument/2006/relationships/hyperlink" Target="https://cloud.mail.ru/public/NFGK/WyU2eLDG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T7Dp/zAhktsT7f" TargetMode="External"/><Relationship Id="rId3" Type="http://schemas.openxmlformats.org/officeDocument/2006/relationships/hyperlink" Target="https://cloud.mail.ru/public/iLZs/VLE4dbNkp" TargetMode="External"/><Relationship Id="rId7" Type="http://schemas.openxmlformats.org/officeDocument/2006/relationships/hyperlink" Target="https://cloud.mail.ru/public/yw45/9hb24VKQX" TargetMode="External"/><Relationship Id="rId2" Type="http://schemas.openxmlformats.org/officeDocument/2006/relationships/hyperlink" Target="https://cloud.mail.ru/public/ax8a/DgSHi3QdJ" TargetMode="External"/><Relationship Id="rId1" Type="http://schemas.openxmlformats.org/officeDocument/2006/relationships/hyperlink" Target="https://nicom.su/development/fire/chupn" TargetMode="External"/><Relationship Id="rId6" Type="http://schemas.openxmlformats.org/officeDocument/2006/relationships/hyperlink" Target="https://cloud.mail.ru/public/1mwJ/iGQp9Bi86" TargetMode="External"/><Relationship Id="rId5" Type="http://schemas.openxmlformats.org/officeDocument/2006/relationships/hyperlink" Target="https://cloud.mail.ru/public/gPtp/2sUpySSKt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cloud.mail.ru/public/CT4S/m8g3L32Mh" TargetMode="External"/><Relationship Id="rId9" Type="http://schemas.openxmlformats.org/officeDocument/2006/relationships/hyperlink" Target="https://cloud.mail.ru/public/vTuq/axuq8SP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6A99-C108-45C7-8845-0BDBA592E8FD}">
  <sheetPr>
    <tabColor theme="8" tint="0.79998168889431442"/>
  </sheetPr>
  <dimension ref="A1:E10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5" ht="48" customHeight="1" thickBot="1" x14ac:dyDescent="0.25">
      <c r="A1" s="19" t="s">
        <v>8</v>
      </c>
      <c r="B1" s="19"/>
      <c r="C1" s="19"/>
      <c r="D1" s="19"/>
    </row>
    <row r="2" spans="1:5" ht="25.5" customHeight="1" thickBot="1" x14ac:dyDescent="0.25">
      <c r="A2" s="1" t="s">
        <v>0</v>
      </c>
      <c r="B2" s="2" t="s">
        <v>1</v>
      </c>
      <c r="C2" s="3" t="s">
        <v>2</v>
      </c>
      <c r="D2" s="15" t="s">
        <v>3</v>
      </c>
      <c r="E2" s="9"/>
    </row>
    <row r="3" spans="1:5" ht="67.5" thickBot="1" x14ac:dyDescent="0.25">
      <c r="A3" s="17">
        <v>1</v>
      </c>
      <c r="B3" s="14" t="s">
        <v>11</v>
      </c>
      <c r="C3" s="20">
        <f>20000*1.3</f>
        <v>26000</v>
      </c>
      <c r="D3" s="11" t="s">
        <v>9</v>
      </c>
      <c r="E3" s="10"/>
    </row>
    <row r="4" spans="1:5" ht="67.5" thickBot="1" x14ac:dyDescent="0.25">
      <c r="A4" s="17">
        <v>2</v>
      </c>
      <c r="B4" s="4" t="s">
        <v>14</v>
      </c>
      <c r="C4" s="21">
        <f>19000*1.3</f>
        <v>24700</v>
      </c>
      <c r="D4" s="13" t="s">
        <v>10</v>
      </c>
      <c r="E4" s="10"/>
    </row>
    <row r="5" spans="1:5" ht="67.5" thickBot="1" x14ac:dyDescent="0.25">
      <c r="A5" s="17">
        <v>3</v>
      </c>
      <c r="B5" s="4" t="s">
        <v>15</v>
      </c>
      <c r="C5" s="21">
        <f>25500*1.3</f>
        <v>33150</v>
      </c>
      <c r="D5" s="11" t="s">
        <v>12</v>
      </c>
      <c r="E5" s="10"/>
    </row>
    <row r="6" spans="1:5" ht="67.5" thickBot="1" x14ac:dyDescent="0.25">
      <c r="A6" s="17">
        <v>4</v>
      </c>
      <c r="B6" s="4" t="s">
        <v>16</v>
      </c>
      <c r="C6" s="21">
        <f>24500*1.3</f>
        <v>31850</v>
      </c>
      <c r="D6" s="11" t="s">
        <v>13</v>
      </c>
      <c r="E6" s="10"/>
    </row>
    <row r="7" spans="1:5" ht="15.75" x14ac:dyDescent="0.2">
      <c r="A7" s="5" t="s">
        <v>4</v>
      </c>
      <c r="E7" s="10"/>
    </row>
    <row r="8" spans="1:5" ht="15.75" x14ac:dyDescent="0.2">
      <c r="A8" s="5" t="s">
        <v>7</v>
      </c>
      <c r="E8" s="10"/>
    </row>
    <row r="9" spans="1:5" ht="15.75" x14ac:dyDescent="0.25">
      <c r="A9" s="7" t="s">
        <v>6</v>
      </c>
    </row>
    <row r="10" spans="1:5" ht="14.25" x14ac:dyDescent="0.2">
      <c r="A10" s="6" t="s">
        <v>5</v>
      </c>
    </row>
  </sheetData>
  <sheetProtection algorithmName="SHA-512" hashValue="jzlLZM4vZmHfGxDK6hgII2UsW7mmlW+0iIWjoxWVzIkt1tbwOWf/2KtG3TTi6HzmKreenEWeDrpYOxDMzcQA1A==" saltValue="Z2ovcBGAZZlsdR+lorJt1g==" spinCount="100000" sheet="1" objects="1" scenarios="1"/>
  <mergeCells count="1">
    <mergeCell ref="A1:D1"/>
  </mergeCells>
  <hyperlinks>
    <hyperlink ref="A9" r:id="rId1" xr:uid="{5CB7ACB2-2658-4AFB-8339-BE108B91E9AE}"/>
    <hyperlink ref="A3" r:id="rId2" display="https://cloud.mail.ru/public/UDd2/KxS9hKxDj" xr:uid="{23C8BAB8-E6DE-4353-A95F-1E88F578DC2D}"/>
    <hyperlink ref="A4" r:id="rId3" display="https://cloud.mail.ru/public/csT1/TSiRCYvxg" xr:uid="{85F78F73-6818-4CE2-9E76-77A4FB8E963F}"/>
    <hyperlink ref="A6" r:id="rId4" display="https://cloud.mail.ru/public/SLoX/JXbfRoR16" xr:uid="{00870CD8-1C8C-44E1-A5D8-EDE239AA9CEC}"/>
    <hyperlink ref="A5" r:id="rId5" display="https://cloud.mail.ru/public/qGKT/rLgreyHHY" xr:uid="{B8355E65-C899-4651-A64D-229EB0128DEA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6846-33AF-42B5-B68A-00AB3C6764AE}">
  <sheetPr>
    <tabColor theme="7" tint="0.79998168889431442"/>
  </sheetPr>
  <dimension ref="A1:E10"/>
  <sheetViews>
    <sheetView zoomScale="90" zoomScaleNormal="90" workbookViewId="0">
      <pane ySplit="2" topLeftCell="A3" activePane="bottomLeft" state="frozen"/>
      <selection pane="bottomLeft" activeCell="B15" sqref="B15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5" ht="60.75" customHeight="1" thickBot="1" x14ac:dyDescent="0.25">
      <c r="A1" s="19" t="s">
        <v>25</v>
      </c>
      <c r="B1" s="19"/>
      <c r="C1" s="19"/>
      <c r="D1" s="19"/>
    </row>
    <row r="2" spans="1:5" ht="25.5" customHeight="1" thickBot="1" x14ac:dyDescent="0.25">
      <c r="A2" s="1" t="s">
        <v>0</v>
      </c>
      <c r="B2" s="2" t="s">
        <v>1</v>
      </c>
      <c r="C2" s="3" t="s">
        <v>2</v>
      </c>
      <c r="D2" s="16" t="s">
        <v>3</v>
      </c>
      <c r="E2" s="9"/>
    </row>
    <row r="3" spans="1:5" ht="80.25" thickBot="1" x14ac:dyDescent="0.25">
      <c r="A3" s="17">
        <v>1</v>
      </c>
      <c r="B3" s="14" t="s">
        <v>21</v>
      </c>
      <c r="C3" s="20">
        <f>23000*1.3</f>
        <v>29900</v>
      </c>
      <c r="D3" s="11" t="s">
        <v>17</v>
      </c>
      <c r="E3" s="10"/>
    </row>
    <row r="4" spans="1:5" ht="80.25" thickBot="1" x14ac:dyDescent="0.25">
      <c r="A4" s="17">
        <v>2</v>
      </c>
      <c r="B4" s="4" t="s">
        <v>24</v>
      </c>
      <c r="C4" s="21">
        <f>23000*1.3</f>
        <v>29900</v>
      </c>
      <c r="D4" s="13" t="s">
        <v>18</v>
      </c>
      <c r="E4" s="10"/>
    </row>
    <row r="5" spans="1:5" ht="80.25" thickBot="1" x14ac:dyDescent="0.25">
      <c r="A5" s="17">
        <v>3</v>
      </c>
      <c r="B5" s="4" t="s">
        <v>23</v>
      </c>
      <c r="C5" s="21">
        <f>28000*1.3</f>
        <v>36400</v>
      </c>
      <c r="D5" s="11" t="s">
        <v>19</v>
      </c>
      <c r="E5" s="10"/>
    </row>
    <row r="6" spans="1:5" ht="80.25" thickBot="1" x14ac:dyDescent="0.25">
      <c r="A6" s="17">
        <v>4</v>
      </c>
      <c r="B6" s="4" t="s">
        <v>22</v>
      </c>
      <c r="C6" s="21">
        <f>28000*1.3</f>
        <v>36400</v>
      </c>
      <c r="D6" s="11" t="s">
        <v>20</v>
      </c>
      <c r="E6" s="10"/>
    </row>
    <row r="7" spans="1:5" ht="15.75" x14ac:dyDescent="0.2">
      <c r="A7" s="5" t="s">
        <v>4</v>
      </c>
      <c r="E7" s="10"/>
    </row>
    <row r="8" spans="1:5" ht="15.75" x14ac:dyDescent="0.2">
      <c r="A8" s="5" t="s">
        <v>7</v>
      </c>
      <c r="E8" s="10"/>
    </row>
    <row r="9" spans="1:5" ht="15.75" x14ac:dyDescent="0.25">
      <c r="A9" s="7" t="s">
        <v>6</v>
      </c>
    </row>
    <row r="10" spans="1:5" ht="14.25" x14ac:dyDescent="0.2">
      <c r="A10" s="6" t="s">
        <v>5</v>
      </c>
    </row>
  </sheetData>
  <sheetProtection algorithmName="SHA-512" hashValue="M7nb0xr9j+fd9NV9TZfG/Tws2Zde8vd9dWgLLSx3ZORdBksPMlY9zu7Q3WSYeY3V73nx1MVlqm16IPLxzbkkaQ==" saltValue="5g0HFiv0k0Ew1Z+o774vOQ==" spinCount="100000" sheet="1" objects="1" scenarios="1"/>
  <mergeCells count="1">
    <mergeCell ref="A1:D1"/>
  </mergeCells>
  <hyperlinks>
    <hyperlink ref="A9" r:id="rId1" xr:uid="{23E1C7D1-4AE6-4DFB-A232-52537EF590AE}"/>
    <hyperlink ref="A4" r:id="rId2" display="https://cloud.mail.ru/public/rRGm/SPaEUG7pH" xr:uid="{4EE04870-13B9-4905-8AA9-126DD194E1C4}"/>
    <hyperlink ref="A6" r:id="rId3" display="https://cloud.mail.ru/public/6h8J/rjxGyxQcn" xr:uid="{006D7471-E637-4578-840E-D2C51D3F884F}"/>
    <hyperlink ref="A3" r:id="rId4" display="https://cloud.mail.ru/public/yDsd/Fbj2FoHHi" xr:uid="{A636AA1D-470B-4E8A-B5F6-045118EBE42C}"/>
    <hyperlink ref="A5" r:id="rId5" display="https://cloud.mail.ru/public/HYCC/LQ1RnKEce" xr:uid="{9CEE41A9-1173-4170-9401-7B9D1B37FB2F}"/>
  </hyperlinks>
  <pageMargins left="0.7" right="0.7" top="0.75" bottom="0.75" header="0.3" footer="0.3"/>
  <pageSetup paperSize="9" orientation="portrait" horizontalDpi="0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E14"/>
  <sheetViews>
    <sheetView zoomScale="70" zoomScaleNormal="70" workbookViewId="0">
      <pane ySplit="2" topLeftCell="A4" activePane="bottomLeft" state="frozen"/>
      <selection pane="bottomLeft" activeCell="C3" sqref="C3:C10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1.28515625" customWidth="1"/>
  </cols>
  <sheetData>
    <row r="1" spans="1:5" ht="48" customHeight="1" thickBot="1" x14ac:dyDescent="0.25">
      <c r="A1" s="19" t="s">
        <v>26</v>
      </c>
      <c r="B1" s="19"/>
      <c r="C1" s="19"/>
      <c r="D1" s="19"/>
    </row>
    <row r="2" spans="1:5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</row>
    <row r="3" spans="1:5" ht="80.25" thickBot="1" x14ac:dyDescent="0.25">
      <c r="A3" s="17">
        <v>1</v>
      </c>
      <c r="B3" s="14" t="s">
        <v>33</v>
      </c>
      <c r="C3" s="20">
        <f>32000*1.3</f>
        <v>41600</v>
      </c>
      <c r="D3" s="11" t="s">
        <v>27</v>
      </c>
      <c r="E3" s="10"/>
    </row>
    <row r="4" spans="1:5" ht="80.25" thickBot="1" x14ac:dyDescent="0.25">
      <c r="A4" s="17">
        <v>2</v>
      </c>
      <c r="B4" s="4" t="s">
        <v>34</v>
      </c>
      <c r="C4" s="21">
        <f>31500*1.3</f>
        <v>40950</v>
      </c>
      <c r="D4" s="13" t="s">
        <v>28</v>
      </c>
      <c r="E4" s="10"/>
    </row>
    <row r="5" spans="1:5" ht="80.25" thickBot="1" x14ac:dyDescent="0.25">
      <c r="A5" s="17">
        <v>3</v>
      </c>
      <c r="B5" s="4" t="s">
        <v>31</v>
      </c>
      <c r="C5" s="21">
        <f>37000*1.3</f>
        <v>48100</v>
      </c>
      <c r="D5" s="11" t="s">
        <v>29</v>
      </c>
      <c r="E5" s="10"/>
    </row>
    <row r="6" spans="1:5" ht="80.25" thickBot="1" x14ac:dyDescent="0.25">
      <c r="A6" s="17">
        <v>4</v>
      </c>
      <c r="B6" s="4" t="s">
        <v>32</v>
      </c>
      <c r="C6" s="21">
        <f>36500*1.3</f>
        <v>47450</v>
      </c>
      <c r="D6" s="11" t="s">
        <v>30</v>
      </c>
      <c r="E6" s="10"/>
    </row>
    <row r="7" spans="1:5" ht="80.25" thickBot="1" x14ac:dyDescent="0.25">
      <c r="A7" s="17">
        <v>5</v>
      </c>
      <c r="B7" s="14" t="s">
        <v>40</v>
      </c>
      <c r="C7" s="20">
        <f>34000*1.3</f>
        <v>44200</v>
      </c>
      <c r="D7" s="11" t="s">
        <v>35</v>
      </c>
      <c r="E7" s="10"/>
    </row>
    <row r="8" spans="1:5" ht="80.25" thickBot="1" x14ac:dyDescent="0.25">
      <c r="A8" s="17">
        <v>6</v>
      </c>
      <c r="B8" s="4" t="s">
        <v>39</v>
      </c>
      <c r="C8" s="21">
        <f>33000*1.3</f>
        <v>42900</v>
      </c>
      <c r="D8" s="13" t="s">
        <v>36</v>
      </c>
      <c r="E8" s="10"/>
    </row>
    <row r="9" spans="1:5" ht="80.25" thickBot="1" x14ac:dyDescent="0.25">
      <c r="A9" s="17">
        <v>7</v>
      </c>
      <c r="B9" s="4" t="s">
        <v>57</v>
      </c>
      <c r="C9" s="21">
        <f>39000*1.3</f>
        <v>50700</v>
      </c>
      <c r="D9" s="11" t="s">
        <v>37</v>
      </c>
      <c r="E9" s="10"/>
    </row>
    <row r="10" spans="1:5" ht="80.25" thickBot="1" x14ac:dyDescent="0.25">
      <c r="A10" s="17">
        <v>8</v>
      </c>
      <c r="B10" s="4" t="s">
        <v>56</v>
      </c>
      <c r="C10" s="21">
        <f>38000*1.3</f>
        <v>49400</v>
      </c>
      <c r="D10" s="11" t="s">
        <v>38</v>
      </c>
      <c r="E10" s="10"/>
    </row>
    <row r="11" spans="1:5" ht="15.75" x14ac:dyDescent="0.2">
      <c r="A11" s="5" t="s">
        <v>4</v>
      </c>
      <c r="E11" s="10"/>
    </row>
    <row r="12" spans="1:5" ht="15.75" x14ac:dyDescent="0.2">
      <c r="A12" s="5" t="s">
        <v>7</v>
      </c>
      <c r="E12" s="10"/>
    </row>
    <row r="13" spans="1:5" ht="15" x14ac:dyDescent="0.25">
      <c r="A13" s="12" t="s">
        <v>6</v>
      </c>
    </row>
    <row r="14" spans="1:5" ht="14.25" x14ac:dyDescent="0.2">
      <c r="A14" s="6" t="s">
        <v>5</v>
      </c>
    </row>
  </sheetData>
  <sheetProtection algorithmName="SHA-512" hashValue="3hBu+Ybe/XNR4/GREq1eVV4bsdfbhW9ZL0GP7StstfZpIjw5KHPdjgims2h+90k6IvWD4WEc2JRctHa5xlqKyg==" saltValue="6z1GEfOwOLL9RLhehi557w==" spinCount="100000" sheet="1" objects="1" scenarios="1"/>
  <mergeCells count="1">
    <mergeCell ref="A1:D1"/>
  </mergeCells>
  <hyperlinks>
    <hyperlink ref="A13" r:id="rId1" xr:uid="{33C22007-92DA-42ED-873C-9393840340E3}"/>
    <hyperlink ref="A7" r:id="rId2" display="https://cloud.mail.ru/public/7w7a/qtCL2SdXv" xr:uid="{0BD292D0-4E75-49B1-8C50-9769B1EE91EC}"/>
    <hyperlink ref="A9" r:id="rId3" display="https://cloud.mail.ru/public/bamu/K3779wCHm" xr:uid="{24706DF0-E2A9-43CD-B131-CA530B61B067}"/>
    <hyperlink ref="A3" r:id="rId4" display="https://cloud.mail.ru/public/gD2b/okTjFDJ8q" xr:uid="{C90F0D05-A812-4D25-9499-F6B9FFB63A90}"/>
    <hyperlink ref="A5" r:id="rId5" display="https://cloud.mail.ru/public/YFH1/qCzETTCWy" xr:uid="{0BFB114B-FD68-4201-A881-A652E4E115C6}"/>
    <hyperlink ref="A8" r:id="rId6" display="https://cloud.mail.ru/public/81mx/eZ73aVWWj" xr:uid="{4C539BC8-A431-4820-B144-F045EB8B43AB}"/>
    <hyperlink ref="A10" r:id="rId7" display="https://cloud.mail.ru/public/JXHB/miDaWtjRn" xr:uid="{7DC01FBA-F777-4C97-A67C-9B967816EAE7}"/>
    <hyperlink ref="A4" r:id="rId8" display="https://cloud.mail.ru/public/hdRi/DWtf2UDi1" xr:uid="{B8686959-AFC2-482E-808A-B8A866AF287B}"/>
    <hyperlink ref="A6" r:id="rId9" display="https://cloud.mail.ru/public/NFGK/WyU2eLDGE" xr:uid="{716A7E07-5F47-4817-8406-342CAA6157D7}"/>
  </hyperlinks>
  <pageMargins left="0.7" right="0.7" top="0.75" bottom="0.75" header="0.3" footer="0.3"/>
  <pageSetup paperSize="9" orientation="portrait" horizontalDpi="0" verticalDpi="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14C1-6AED-4658-AB49-8A2AF02B636B}">
  <sheetPr>
    <tabColor theme="5" tint="0.79998168889431442"/>
  </sheetPr>
  <dimension ref="A1:E14"/>
  <sheetViews>
    <sheetView tabSelected="1" zoomScale="70" zoomScaleNormal="70" workbookViewId="0">
      <pane ySplit="2" topLeftCell="A3" activePane="bottomLeft" state="frozen"/>
      <selection pane="bottomLeft" activeCell="C4" sqref="C4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5" ht="60.75" customHeight="1" thickBot="1" x14ac:dyDescent="0.25">
      <c r="A1" s="19" t="s">
        <v>49</v>
      </c>
      <c r="B1" s="19"/>
      <c r="C1" s="19"/>
      <c r="D1" s="19"/>
    </row>
    <row r="2" spans="1:5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</row>
    <row r="3" spans="1:5" ht="80.25" thickBot="1" x14ac:dyDescent="0.25">
      <c r="A3" s="18">
        <v>1</v>
      </c>
      <c r="B3" s="14" t="s">
        <v>51</v>
      </c>
      <c r="C3" s="20">
        <f>36000*1.3</f>
        <v>46800</v>
      </c>
      <c r="D3" s="11" t="s">
        <v>41</v>
      </c>
      <c r="E3" s="10"/>
    </row>
    <row r="4" spans="1:5" ht="80.25" thickBot="1" x14ac:dyDescent="0.25">
      <c r="A4" s="18">
        <v>2</v>
      </c>
      <c r="B4" s="4" t="s">
        <v>52</v>
      </c>
      <c r="C4" s="21">
        <f>35000*1.3</f>
        <v>45500</v>
      </c>
      <c r="D4" s="13" t="s">
        <v>42</v>
      </c>
      <c r="E4" s="10"/>
    </row>
    <row r="5" spans="1:5" ht="80.25" thickBot="1" x14ac:dyDescent="0.25">
      <c r="A5" s="18">
        <v>3</v>
      </c>
      <c r="B5" s="4" t="s">
        <v>58</v>
      </c>
      <c r="C5" s="21">
        <f>41000*1.3</f>
        <v>53300</v>
      </c>
      <c r="D5" s="11" t="s">
        <v>44</v>
      </c>
      <c r="E5" s="10"/>
    </row>
    <row r="6" spans="1:5" ht="80.25" thickBot="1" x14ac:dyDescent="0.25">
      <c r="A6" s="18">
        <v>4</v>
      </c>
      <c r="B6" s="4" t="s">
        <v>59</v>
      </c>
      <c r="C6" s="21">
        <f>40000*1.3</f>
        <v>52000</v>
      </c>
      <c r="D6" s="11" t="s">
        <v>45</v>
      </c>
      <c r="E6" s="10"/>
    </row>
    <row r="7" spans="1:5" ht="93" thickBot="1" x14ac:dyDescent="0.25">
      <c r="A7" s="18">
        <v>5</v>
      </c>
      <c r="B7" s="14" t="s">
        <v>50</v>
      </c>
      <c r="C7" s="20">
        <f>41000*1.3</f>
        <v>53300</v>
      </c>
      <c r="D7" s="11" t="s">
        <v>46</v>
      </c>
      <c r="E7" s="10"/>
    </row>
    <row r="8" spans="1:5" ht="93" thickBot="1" x14ac:dyDescent="0.25">
      <c r="A8" s="18">
        <v>6</v>
      </c>
      <c r="B8" s="4" t="s">
        <v>53</v>
      </c>
      <c r="C8" s="21">
        <f>40000*1.3</f>
        <v>52000</v>
      </c>
      <c r="D8" s="13" t="s">
        <v>47</v>
      </c>
      <c r="E8" s="10"/>
    </row>
    <row r="9" spans="1:5" ht="93" thickBot="1" x14ac:dyDescent="0.25">
      <c r="A9" s="18">
        <v>7</v>
      </c>
      <c r="B9" s="4" t="s">
        <v>55</v>
      </c>
      <c r="C9" s="21">
        <f>46000*1.3</f>
        <v>59800</v>
      </c>
      <c r="D9" s="11" t="s">
        <v>43</v>
      </c>
      <c r="E9" s="10"/>
    </row>
    <row r="10" spans="1:5" ht="93" thickBot="1" x14ac:dyDescent="0.25">
      <c r="A10" s="18">
        <v>8</v>
      </c>
      <c r="B10" s="4" t="s">
        <v>54</v>
      </c>
      <c r="C10" s="21">
        <f>45000*1.3</f>
        <v>58500</v>
      </c>
      <c r="D10" s="11" t="s">
        <v>48</v>
      </c>
      <c r="E10" s="10"/>
    </row>
    <row r="11" spans="1:5" ht="15.75" x14ac:dyDescent="0.2">
      <c r="A11" s="5" t="s">
        <v>4</v>
      </c>
      <c r="E11" s="10"/>
    </row>
    <row r="12" spans="1:5" ht="15.75" x14ac:dyDescent="0.2">
      <c r="A12" s="5" t="s">
        <v>7</v>
      </c>
      <c r="E12" s="10"/>
    </row>
    <row r="13" spans="1:5" ht="15" x14ac:dyDescent="0.25">
      <c r="A13" s="12" t="s">
        <v>6</v>
      </c>
    </row>
    <row r="14" spans="1:5" ht="14.25" x14ac:dyDescent="0.2">
      <c r="A14" s="6" t="s">
        <v>5</v>
      </c>
    </row>
  </sheetData>
  <sheetProtection algorithmName="SHA-512" hashValue="DjV6qK2BvadlWD3SbIjXC/MeuxkWvGg+ZDYpJw536rpE73rFLMz7NGzFfEQip4QboGxsV3blO7dOhKHVUYAS7w==" saltValue="mr/M/OjDZw4/sHYKvsEEFA==" spinCount="100000" sheet="1" objects="1" scenarios="1"/>
  <mergeCells count="1">
    <mergeCell ref="A1:D1"/>
  </mergeCells>
  <hyperlinks>
    <hyperlink ref="A13" r:id="rId1" xr:uid="{B67F4416-2601-4C9B-B0CB-72CAEA847E85}"/>
    <hyperlink ref="A8" r:id="rId2" display="https://cloud.mail.ru/public/ax8a/DgSHi3QdJ" xr:uid="{E7369483-9871-47DE-ADF3-8EECB03D4267}"/>
    <hyperlink ref="A10" r:id="rId3" display="https://cloud.mail.ru/public/iLZs/VLE4dbNkp" xr:uid="{81BBB51F-F418-41DD-98CC-B71261DA7D00}"/>
    <hyperlink ref="A4" r:id="rId4" display="https://cloud.mail.ru/public/CT4S/m8g3L32Mh" xr:uid="{474D1D9F-E538-4942-BBF0-1B6C103F9C59}"/>
    <hyperlink ref="A6" r:id="rId5" display="https://cloud.mail.ru/public/gPtp/2sUpySSKt" xr:uid="{C348DCB3-4734-46F4-80BA-11DF705446FA}"/>
    <hyperlink ref="A7" r:id="rId6" display="https://cloud.mail.ru/public/1mwJ/iGQp9Bi86" xr:uid="{DD4F9E30-0126-4692-8520-B95439421CC6}"/>
    <hyperlink ref="A9" r:id="rId7" display="https://cloud.mail.ru/public/yw45/9hb24VKQX" xr:uid="{B59CD99E-02C9-474F-8B5F-9EC89216D8BE}"/>
    <hyperlink ref="A3" r:id="rId8" display="https://cloud.mail.ru/public/T7Dp/zAhktsT7f" xr:uid="{57614BB9-0D96-423C-84A8-8F2F9D3AD46D}"/>
    <hyperlink ref="A5" r:id="rId9" display="https://cloud.mail.ru/public/vTuq/axuq8SPHK" xr:uid="{1CBBDA77-094F-48A9-8749-A4704F9000FB}"/>
  </hyperlinks>
  <pageMargins left="0.7" right="0.7" top="0.75" bottom="0.75" header="0.3" footer="0.3"/>
  <pageSetup paperSize="9" orientation="portrait" horizontalDpi="0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1ЗАДВИЖКА_Управление_DC</vt:lpstr>
      <vt:lpstr>1ЗАДВИЖКА_Управление_NO</vt:lpstr>
      <vt:lpstr>2ЗАДВИЖКИ_Управление_DC</vt:lpstr>
      <vt:lpstr>2ЗАДВИЖКИ_Управление_NO</vt:lpstr>
    </vt:vector>
  </TitlesOfParts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Митькин Андрей Васильевич</dc:creator>
  <cp:lastModifiedBy>Filinsky SV</cp:lastModifiedBy>
  <cp:revision/>
  <cp:lastPrinted>2017-12-20T17:58:38Z</cp:lastPrinted>
  <dcterms:created xsi:type="dcterms:W3CDTF">2016-04-20T14:31:49Z</dcterms:created>
  <dcterms:modified xsi:type="dcterms:W3CDTF">2022-03-17T12:47:53Z</dcterms:modified>
</cp:coreProperties>
</file>